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5\"/>
    </mc:Choice>
  </mc:AlternateContent>
  <xr:revisionPtr revIDLastSave="0" documentId="13_ncr:1_{CF2BB0C5-02FF-4CBF-843A-7AFF7F133C15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'PCA Consolidado'!$A$1:$M$89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F87" i="1"/>
  <c r="L63" i="1"/>
  <c r="M63" i="1" s="1"/>
  <c r="L35" i="1"/>
  <c r="L29" i="1"/>
  <c r="M29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family val="2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family val="2"/>
          </rPr>
          <t>Estimativa baseada na contratação de 2024 = R$ 5.000,00</t>
        </r>
      </text>
    </comment>
    <comment ref="F33" authorId="0" shapeId="0" xr:uid="{38DC039A-D317-4A3D-8FDD-3D0AC363D755}">
      <text>
        <r>
          <rPr>
            <sz val="9"/>
            <color indexed="81"/>
            <rFont val="Segoe UI"/>
            <family val="2"/>
          </rPr>
          <t>Estimativa baseada no valor da contratação atual com reajuste de 4% = R$ 112.000,00</t>
        </r>
      </text>
    </comment>
    <comment ref="F41" authorId="0" shapeId="0" xr:uid="{A09C1267-A6DD-43BF-BAF1-52E6D746E540}">
      <text>
        <r>
          <rPr>
            <sz val="9"/>
            <color indexed="81"/>
            <rFont val="Segoe UI"/>
            <family val="2"/>
          </rPr>
          <t>Estimativa baseada na média mensal da contratação anual (R$ 7400,00) = R$ 89.000,00</t>
        </r>
      </text>
    </comment>
    <comment ref="F69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70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<sst xmlns="http://schemas.openxmlformats.org/spreadsheetml/2006/main" count="446" uniqueCount="177">
  <si>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</si>
  <si>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</si>
  <si>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</si>
  <si>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</si>
  <si>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</si>
  <si>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</si>
  <si>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</si>
  <si>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</si>
  <si>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</si>
  <si>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</si>
  <si>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</si>
  <si>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</si>
  <si>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</si>
  <si>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</si>
  <si>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</si>
  <si>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</si>
  <si>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</si>
  <si>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</si>
  <si>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</si>
  <si>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</si>
  <si>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</si>
  <si>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</si>
  <si>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</si>
  <si>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</si>
  <si>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</si>
  <si>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</si>
  <si>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</si>
  <si>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</si>
  <si>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</si>
  <si>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</si>
  <si>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</si>
  <si>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</si>
  <si>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</si>
  <si>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</si>
  <si>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</si>
  <si>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</si>
  <si>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</si>
  <si>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</si>
  <si>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</si>
  <si>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</si>
  <si>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</si>
  <si>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</si>
  <si>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</si>
  <si>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</si>
  <si>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</si>
  <si>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</si>
  <si>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</si>
  <si>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</si>
  <si>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</si>
  <si>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</si>
  <si>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</si>
  <si>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</si>
  <si>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</si>
  <si>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</si>
  <si>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</si>
  <si>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</si>
  <si>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</si>
  <si>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</si>
  <si>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</si>
  <si>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</si>
  <si>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</si>
  <si>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</si>
  <si>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</si>
  <si>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</si>
  <si>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</si>
  <si>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</si>
  <si>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</si>
  <si>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</si>
  <si>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</si>
  <si>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</si>
  <si>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</si>
  <si>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</si>
  <si>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</si>
  <si>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</si>
  <si>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</si>
  <si>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</si>
  <si>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</si>
  <si>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</si>
  <si>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</si>
  <si>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</si>
  <si>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</si>
  <si>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</si>
  <si>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</si>
  <si>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</si>
  <si>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</si>
  <si>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</si>
  <si>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</si>
  <si>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</si>
  <si>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</si>
  <si>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</si>
  <si>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</si>
  <si>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</si>
  <si>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</si>
  <si>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</si>
  <si>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</si>
  <si>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</si>
  <si>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</si>
  <si>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</si>
  <si>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</si>
  <si>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</si>
  <si>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</si>
  <si>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</si>
  <si>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</si>
  <si>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</si>
  <si>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</si>
  <si>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</si>
  <si>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</si>
  <si>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</si>
  <si>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</si>
  <si>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</si>
  <si>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</si>
  <si>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</si>
  <si>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</si>
  <si>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</si>
  <si>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</si>
  <si>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</si>
  <si>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</si>
  <si>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</si>
  <si>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</si>
  <si>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</si>
  <si>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</si>
  <si>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</si>
  <si>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</si>
  <si>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</si>
  <si>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</si>
  <si>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</si>
  <si>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</si>
  <si>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</si>
  <si>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</si>
  <si>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</si>
  <si>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</si>
  <si>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</si>
  <si>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</si>
  <si>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</si>
  <si>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</si>
  <si>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</si>
  <si>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</si>
  <si>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</si>
  <si>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</si>
  <si>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</si>
  <si>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</si>
  <si>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</si>
  <si>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</si>
  <si>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</si>
  <si>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</si>
  <si>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</si>
  <si>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</si>
  <si>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</si>
  <si>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</si>
  <si>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</si>
  <si>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</si>
  <si>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</si>
  <si>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</si>
  <si>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</si>
  <si>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</si>
  <si>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</si>
  <si>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</si>
  <si>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</si>
  <si>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</si>
  <si>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</si>
  <si>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</si>
  <si>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</si>
  <si>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</si>
  <si>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</si>
  <si>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</si>
  <si>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</si>
  <si>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</si>
  <si>
    <t>Aquisição de veículo SINE Linhares</t>
  </si>
  <si>
    <t>4.4.90.52</t>
  </si>
  <si>
    <t>Contratação incluída no PCA durante execução 2025 / 2025-90PT6</t>
  </si>
  <si>
    <t>Aquisição de ar condicionado e tubulações</t>
  </si>
  <si>
    <t>Contratação incluída no PCA durante execução 2025 / 2025-P0D4W</t>
  </si>
  <si>
    <t>2025-L4KMK - Contratação realizaa em abril/2025</t>
  </si>
  <si>
    <t>2025-V8NRC (Papel higiênico, R$ 8340,00); 2025-2X7KX (Saco de lixo, R$ 14058,00); 2025-HCDP8 (produtos de limpeza, R$ 8.454,00)</t>
  </si>
  <si>
    <t>Aquisição de persianas</t>
  </si>
  <si>
    <t>UNID/M²</t>
  </si>
  <si>
    <t>2025-CTGS7 - Contratação remedimencionada em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</si>
</sst>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90"/>
  <sheetViews>
    <sheetView showGridLines="0" tabSelected="1" zoomScaleNormal="100" zoomScaleSheetLayoutView="100" workbookViewId="0">
      <selection sqref="A1:M89"/>
    </sheetView>
  </sheetViews>
  <sheetFormatPr defaultColWidth="12.5703125" defaultRowHeight="15.75" customHeight="1" x14ac:dyDescent="0.2"/>
  <cols>
    <col min="1" max="1" width="2.140625" style="15" customWidth="1"/>
    <col min="2" max="2" width="16.855468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1" t="s">
        <v>26</v>
      </c>
      <c r="C2" s="71"/>
      <c r="D2" s="71"/>
      <c r="E2" s="71"/>
      <c r="F2" s="71"/>
      <c r="G2" s="71"/>
      <c r="H2" s="71"/>
      <c r="I2" s="71"/>
      <c r="J2" s="71"/>
      <c r="K2" s="71"/>
      <c r="L2" s="62"/>
      <c r="M2" s="62"/>
      <c r="O2" s="71" t="s">
        <v>149</v>
      </c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2.75" x14ac:dyDescent="0.2"/>
    <row r="4" spans="1:27" ht="35.25" customHeight="1" x14ac:dyDescent="0.2">
      <c r="B4" s="76" t="s">
        <v>17</v>
      </c>
      <c r="C4" s="76"/>
      <c r="D4" s="14"/>
      <c r="E4" s="77" t="s">
        <v>44</v>
      </c>
      <c r="F4" s="78"/>
      <c r="G4" s="78"/>
      <c r="H4" s="79"/>
      <c r="I4" s="14"/>
    </row>
    <row r="5" spans="1:27" ht="30" customHeight="1" x14ac:dyDescent="0.2">
      <c r="B5" s="76" t="s">
        <v>18</v>
      </c>
      <c r="C5" s="76"/>
      <c r="D5" s="14"/>
      <c r="E5" s="80" t="s">
        <v>148</v>
      </c>
      <c r="F5" s="81"/>
      <c r="G5" s="81"/>
      <c r="H5" s="82"/>
      <c r="I5" s="14"/>
    </row>
    <row r="6" spans="1:27" ht="12.75" x14ac:dyDescent="0.2"/>
    <row r="7" spans="1:27" ht="21.75" customHeight="1" x14ac:dyDescent="0.2">
      <c r="B7" s="67" t="s">
        <v>30</v>
      </c>
      <c r="C7" s="67" t="s">
        <v>1</v>
      </c>
      <c r="D7" s="69" t="s">
        <v>12</v>
      </c>
      <c r="E7" s="69" t="s">
        <v>13</v>
      </c>
      <c r="F7" s="69" t="s">
        <v>22</v>
      </c>
      <c r="G7" s="67" t="s">
        <v>0</v>
      </c>
      <c r="H7" s="67" t="s">
        <v>23</v>
      </c>
      <c r="I7" s="67" t="s">
        <v>27</v>
      </c>
      <c r="J7" s="67" t="s">
        <v>28</v>
      </c>
      <c r="K7" s="67" t="s">
        <v>25</v>
      </c>
      <c r="L7" s="67" t="s">
        <v>152</v>
      </c>
      <c r="M7" s="67" t="s">
        <v>153</v>
      </c>
      <c r="O7" s="75">
        <v>45658</v>
      </c>
      <c r="P7" s="75">
        <v>45689</v>
      </c>
      <c r="Q7" s="75">
        <v>45717</v>
      </c>
      <c r="R7" s="75">
        <v>45748</v>
      </c>
      <c r="S7" s="75">
        <v>45778</v>
      </c>
      <c r="T7" s="75">
        <v>45809</v>
      </c>
      <c r="U7" s="75">
        <v>45839</v>
      </c>
      <c r="V7" s="75">
        <v>45870</v>
      </c>
      <c r="W7" s="75">
        <v>45901</v>
      </c>
      <c r="X7" s="75">
        <v>45931</v>
      </c>
      <c r="Y7" s="75">
        <v>45962</v>
      </c>
      <c r="Z7" s="75">
        <v>45992</v>
      </c>
      <c r="AA7" s="75">
        <v>46023</v>
      </c>
    </row>
    <row r="8" spans="1:27" ht="21.75" customHeight="1" x14ac:dyDescent="0.2">
      <c r="B8" s="68"/>
      <c r="C8" s="68"/>
      <c r="D8" s="70"/>
      <c r="E8" s="70"/>
      <c r="F8" s="70"/>
      <c r="G8" s="68"/>
      <c r="H8" s="68"/>
      <c r="I8" s="68"/>
      <c r="J8" s="68"/>
      <c r="K8" s="68" t="s">
        <v>21</v>
      </c>
      <c r="L8" s="68"/>
      <c r="M8" s="68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72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4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24" customHeight="1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L13" s="17"/>
      <c r="M13" s="17"/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72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4"/>
    </row>
    <row r="15" spans="1:27" ht="25.5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25.5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25.5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72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4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25.5" x14ac:dyDescent="0.2">
      <c r="B23" s="17" t="s">
        <v>132</v>
      </c>
      <c r="C23" s="28" t="s">
        <v>174</v>
      </c>
      <c r="D23" s="28" t="s">
        <v>175</v>
      </c>
      <c r="E23" s="28">
        <v>300</v>
      </c>
      <c r="F23" s="35">
        <v>22800</v>
      </c>
      <c r="G23" s="18" t="s">
        <v>2</v>
      </c>
      <c r="H23" s="30">
        <v>45901</v>
      </c>
      <c r="I23" s="17" t="s">
        <v>64</v>
      </c>
      <c r="J23" s="17" t="s">
        <v>59</v>
      </c>
      <c r="K23" s="28" t="s">
        <v>159</v>
      </c>
      <c r="L23" s="17"/>
      <c r="M23" s="1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2:27" ht="12.75" customHeight="1" x14ac:dyDescent="0.2">
      <c r="B24" s="17" t="s">
        <v>132</v>
      </c>
      <c r="C24" s="17" t="s">
        <v>39</v>
      </c>
      <c r="D24" s="17" t="s">
        <v>58</v>
      </c>
      <c r="E24" s="17">
        <v>12</v>
      </c>
      <c r="F24" s="33">
        <v>32000</v>
      </c>
      <c r="G24" s="27" t="s">
        <v>11</v>
      </c>
      <c r="H24" s="26">
        <v>45901</v>
      </c>
      <c r="I24" s="25" t="s">
        <v>61</v>
      </c>
      <c r="J24" s="17" t="s">
        <v>62</v>
      </c>
      <c r="K24" s="17"/>
      <c r="L24" s="17"/>
      <c r="M24" s="17"/>
      <c r="O24" s="17"/>
      <c r="P24" s="17"/>
      <c r="Q24" s="17"/>
      <c r="R24" s="17"/>
      <c r="S24" s="17"/>
      <c r="T24" s="17"/>
      <c r="U24" s="60"/>
      <c r="V24" s="17"/>
      <c r="W24" s="57"/>
      <c r="X24" s="17"/>
      <c r="Y24" s="17"/>
      <c r="Z24" s="17"/>
      <c r="AA24" s="17"/>
    </row>
    <row r="25" spans="2:27" ht="25.5" x14ac:dyDescent="0.2">
      <c r="B25" s="51" t="s">
        <v>126</v>
      </c>
      <c r="C25" s="40"/>
      <c r="D25" s="40"/>
      <c r="E25" s="40"/>
      <c r="F25" s="41"/>
      <c r="G25" s="40"/>
      <c r="H25" s="40"/>
      <c r="I25" s="40"/>
      <c r="J25" s="40"/>
      <c r="K25" s="42"/>
      <c r="L25" s="63"/>
      <c r="M25" s="63"/>
      <c r="O25" s="72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</row>
    <row r="26" spans="2:27" ht="25.5" x14ac:dyDescent="0.2">
      <c r="B26" s="17" t="s">
        <v>133</v>
      </c>
      <c r="C26" s="17" t="s">
        <v>81</v>
      </c>
      <c r="D26" s="17" t="s">
        <v>77</v>
      </c>
      <c r="E26" s="17">
        <v>500</v>
      </c>
      <c r="F26" s="34">
        <v>23000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L26" s="17"/>
      <c r="M26" s="17"/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28" t="s">
        <v>82</v>
      </c>
      <c r="D27" s="17" t="s">
        <v>77</v>
      </c>
      <c r="E27" s="17">
        <v>50</v>
      </c>
      <c r="F27" s="33">
        <v>12600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76.5" x14ac:dyDescent="0.2">
      <c r="B28" s="17" t="s">
        <v>133</v>
      </c>
      <c r="C28" s="17" t="s">
        <v>78</v>
      </c>
      <c r="D28" s="17" t="s">
        <v>77</v>
      </c>
      <c r="E28" s="17">
        <v>1100</v>
      </c>
      <c r="F28" s="34">
        <v>26500</v>
      </c>
      <c r="G28" s="18" t="s">
        <v>2</v>
      </c>
      <c r="H28" s="25">
        <v>45717</v>
      </c>
      <c r="I28" s="17" t="s">
        <v>64</v>
      </c>
      <c r="J28" s="17" t="s">
        <v>67</v>
      </c>
      <c r="K28" s="17" t="s">
        <v>173</v>
      </c>
      <c r="L28" s="17"/>
      <c r="M28" s="17"/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79</v>
      </c>
      <c r="D29" s="17" t="s">
        <v>77</v>
      </c>
      <c r="E29" s="17">
        <v>1200</v>
      </c>
      <c r="F29" s="34">
        <v>25000</v>
      </c>
      <c r="G29" s="18" t="s">
        <v>2</v>
      </c>
      <c r="H29" s="25">
        <v>45717</v>
      </c>
      <c r="I29" s="17" t="s">
        <v>64</v>
      </c>
      <c r="J29" s="17" t="s">
        <v>96</v>
      </c>
      <c r="K29" s="17" t="s">
        <v>158</v>
      </c>
      <c r="L29" s="33">
        <f>-(18780)</f>
        <v>-18780</v>
      </c>
      <c r="M29" s="33">
        <f>SUM(F29,L29)</f>
        <v>6220</v>
      </c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38.25" x14ac:dyDescent="0.2">
      <c r="B30" s="17" t="s">
        <v>133</v>
      </c>
      <c r="C30" s="28" t="s">
        <v>80</v>
      </c>
      <c r="D30" s="17" t="s">
        <v>77</v>
      </c>
      <c r="E30" s="17">
        <v>1000</v>
      </c>
      <c r="F30" s="34">
        <v>24000</v>
      </c>
      <c r="G30" s="18" t="s">
        <v>2</v>
      </c>
      <c r="H30" s="25">
        <v>45717</v>
      </c>
      <c r="I30" s="17" t="s">
        <v>64</v>
      </c>
      <c r="J30" s="17" t="s">
        <v>96</v>
      </c>
      <c r="K30" s="17" t="s">
        <v>176</v>
      </c>
      <c r="L30" s="33"/>
      <c r="M30" s="33">
        <f>SUM(L30,F30)</f>
        <v>24000</v>
      </c>
      <c r="O30" s="60"/>
      <c r="P30" s="17"/>
      <c r="Q30" s="5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2:27" ht="12.75" customHeight="1" x14ac:dyDescent="0.2">
      <c r="B31" s="51" t="s">
        <v>127</v>
      </c>
      <c r="C31" s="40"/>
      <c r="D31" s="40"/>
      <c r="E31" s="40"/>
      <c r="F31" s="41"/>
      <c r="G31" s="40"/>
      <c r="H31" s="40"/>
      <c r="I31" s="40"/>
      <c r="J31" s="40"/>
      <c r="K31" s="42"/>
      <c r="L31" s="63"/>
      <c r="M31" s="63"/>
      <c r="O31" s="72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4"/>
    </row>
    <row r="32" spans="2:27" ht="14.25" customHeight="1" x14ac:dyDescent="0.2">
      <c r="B32" s="17" t="s">
        <v>134</v>
      </c>
      <c r="C32" s="47" t="s">
        <v>40</v>
      </c>
      <c r="D32" s="17" t="s">
        <v>58</v>
      </c>
      <c r="E32" s="17">
        <v>12</v>
      </c>
      <c r="F32" s="34">
        <v>13900</v>
      </c>
      <c r="G32" s="18" t="s">
        <v>11</v>
      </c>
      <c r="H32" s="25">
        <v>45778</v>
      </c>
      <c r="I32" s="17" t="s">
        <v>71</v>
      </c>
      <c r="J32" s="17" t="s">
        <v>69</v>
      </c>
      <c r="K32" s="17"/>
      <c r="L32" s="17"/>
      <c r="M32" s="17"/>
      <c r="O32" s="17"/>
      <c r="P32" s="17"/>
      <c r="Q32" s="60"/>
      <c r="R32" s="17"/>
      <c r="S32" s="57"/>
      <c r="T32" s="17"/>
      <c r="U32" s="17"/>
      <c r="V32" s="17"/>
      <c r="W32" s="17"/>
      <c r="X32" s="17"/>
      <c r="Y32" s="17"/>
      <c r="Z32" s="17"/>
      <c r="AA32" s="17"/>
    </row>
    <row r="33" spans="2:27" ht="16.5" customHeight="1" x14ac:dyDescent="0.2">
      <c r="B33" s="17" t="s">
        <v>134</v>
      </c>
      <c r="C33" s="17" t="s">
        <v>41</v>
      </c>
      <c r="D33" s="17" t="s">
        <v>58</v>
      </c>
      <c r="E33" s="17">
        <v>12</v>
      </c>
      <c r="F33" s="34">
        <v>112000</v>
      </c>
      <c r="G33" s="18" t="s">
        <v>29</v>
      </c>
      <c r="H33" s="25">
        <v>46054</v>
      </c>
      <c r="I33" s="17" t="s">
        <v>71</v>
      </c>
      <c r="J33" s="17" t="s">
        <v>66</v>
      </c>
      <c r="K33" s="17"/>
      <c r="L33" s="17"/>
      <c r="M33" s="1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2:27" ht="25.5" customHeight="1" x14ac:dyDescent="0.2">
      <c r="B34" s="17" t="s">
        <v>134</v>
      </c>
      <c r="C34" s="17" t="s">
        <v>154</v>
      </c>
      <c r="D34" s="17" t="s">
        <v>58</v>
      </c>
      <c r="E34" s="17">
        <v>10</v>
      </c>
      <c r="F34" s="34">
        <v>20000</v>
      </c>
      <c r="G34" s="18" t="s">
        <v>2</v>
      </c>
      <c r="H34" s="25">
        <v>45717</v>
      </c>
      <c r="I34" s="17" t="s">
        <v>155</v>
      </c>
      <c r="J34" s="17" t="s">
        <v>69</v>
      </c>
      <c r="K34" s="28" t="s">
        <v>159</v>
      </c>
      <c r="L34" s="17"/>
      <c r="M34" s="17"/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55.5" customHeight="1" x14ac:dyDescent="0.2">
      <c r="B35" s="17" t="s">
        <v>134</v>
      </c>
      <c r="C35" s="17" t="s">
        <v>156</v>
      </c>
      <c r="D35" s="17" t="s">
        <v>58</v>
      </c>
      <c r="E35" s="17">
        <v>10</v>
      </c>
      <c r="F35" s="33">
        <v>23550</v>
      </c>
      <c r="G35" s="17" t="s">
        <v>2</v>
      </c>
      <c r="H35" s="25">
        <v>45717</v>
      </c>
      <c r="I35" s="17" t="s">
        <v>71</v>
      </c>
      <c r="J35" s="17" t="s">
        <v>69</v>
      </c>
      <c r="K35" s="28" t="s">
        <v>160</v>
      </c>
      <c r="L35" s="33">
        <f>-(23550)</f>
        <v>-23550</v>
      </c>
      <c r="M35" s="33">
        <f ca="1">SUM(F35,M35)</f>
        <v>0</v>
      </c>
      <c r="O35" s="17"/>
      <c r="P35" s="17"/>
      <c r="Q35" s="5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5.5" x14ac:dyDescent="0.2">
      <c r="B36" s="51" t="s">
        <v>128</v>
      </c>
      <c r="C36" s="40"/>
      <c r="D36" s="40"/>
      <c r="E36" s="40"/>
      <c r="F36" s="41"/>
      <c r="G36" s="40"/>
      <c r="H36" s="40"/>
      <c r="I36" s="40"/>
      <c r="J36" s="40"/>
      <c r="K36" s="42"/>
      <c r="L36" s="63"/>
      <c r="M36" s="63"/>
      <c r="O36" s="72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4"/>
    </row>
    <row r="37" spans="2:27" ht="25.5" x14ac:dyDescent="0.2">
      <c r="B37" s="17" t="s">
        <v>135</v>
      </c>
      <c r="C37" s="17" t="s">
        <v>42</v>
      </c>
      <c r="D37" s="17" t="s">
        <v>58</v>
      </c>
      <c r="E37" s="17">
        <v>12</v>
      </c>
      <c r="F37" s="33">
        <v>14000</v>
      </c>
      <c r="G37" s="18" t="s">
        <v>29</v>
      </c>
      <c r="H37" s="25">
        <v>46023</v>
      </c>
      <c r="I37" s="17" t="s">
        <v>71</v>
      </c>
      <c r="J37" s="17" t="s">
        <v>68</v>
      </c>
      <c r="K37" s="17"/>
      <c r="L37" s="17"/>
      <c r="M37" s="17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ht="25.5" x14ac:dyDescent="0.2">
      <c r="B38" s="17" t="s">
        <v>135</v>
      </c>
      <c r="C38" s="17" t="s">
        <v>43</v>
      </c>
      <c r="D38" s="17" t="s">
        <v>58</v>
      </c>
      <c r="E38" s="17">
        <v>12</v>
      </c>
      <c r="F38" s="33">
        <v>1500</v>
      </c>
      <c r="G38" s="18" t="s">
        <v>11</v>
      </c>
      <c r="H38" s="25">
        <v>45901</v>
      </c>
      <c r="I38" s="17" t="s">
        <v>61</v>
      </c>
      <c r="J38" s="17" t="s">
        <v>67</v>
      </c>
      <c r="K38" s="17"/>
      <c r="L38" s="17"/>
      <c r="M38" s="17"/>
      <c r="O38" s="17"/>
      <c r="P38" s="17"/>
      <c r="Q38" s="17"/>
      <c r="R38" s="17"/>
      <c r="S38" s="17"/>
      <c r="T38" s="17"/>
      <c r="U38" s="60"/>
      <c r="V38" s="17"/>
      <c r="W38" s="57"/>
      <c r="X38" s="17"/>
      <c r="Y38" s="17"/>
      <c r="Z38" s="17"/>
      <c r="AA38" s="17"/>
    </row>
    <row r="39" spans="2:27" ht="12" customHeight="1" x14ac:dyDescent="0.2">
      <c r="B39" s="50" t="s">
        <v>129</v>
      </c>
      <c r="C39" s="40"/>
      <c r="D39" s="40"/>
      <c r="E39" s="40"/>
      <c r="F39" s="41"/>
      <c r="G39" s="40"/>
      <c r="H39" s="40"/>
      <c r="I39" s="40"/>
      <c r="J39" s="40"/>
      <c r="K39" s="42"/>
      <c r="L39" s="63"/>
      <c r="M39" s="63"/>
      <c r="O39" s="72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4"/>
    </row>
    <row r="40" spans="2:27" ht="25.5" x14ac:dyDescent="0.2">
      <c r="B40" s="17" t="s">
        <v>136</v>
      </c>
      <c r="C40" s="17" t="s">
        <v>142</v>
      </c>
      <c r="D40" s="17" t="s">
        <v>58</v>
      </c>
      <c r="E40" s="17">
        <v>12</v>
      </c>
      <c r="F40" s="33">
        <v>130000</v>
      </c>
      <c r="G40" s="18" t="s">
        <v>2</v>
      </c>
      <c r="H40" s="25">
        <v>45717</v>
      </c>
      <c r="I40" s="17" t="s">
        <v>74</v>
      </c>
      <c r="J40" s="17" t="s">
        <v>67</v>
      </c>
      <c r="K40" s="48" t="s">
        <v>172</v>
      </c>
      <c r="L40" s="17"/>
      <c r="M40" s="17"/>
      <c r="O40" s="60"/>
      <c r="P40" s="17"/>
      <c r="Q40" s="5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7" ht="12" customHeight="1" x14ac:dyDescent="0.2">
      <c r="B41" s="17" t="s">
        <v>136</v>
      </c>
      <c r="C41" s="17" t="s">
        <v>143</v>
      </c>
      <c r="D41" s="17" t="s">
        <v>58</v>
      </c>
      <c r="E41" s="17">
        <v>12</v>
      </c>
      <c r="F41" s="34">
        <v>89000</v>
      </c>
      <c r="G41" s="18" t="s">
        <v>29</v>
      </c>
      <c r="H41" s="25">
        <v>47150</v>
      </c>
      <c r="I41" s="17" t="s">
        <v>76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17" t="s">
        <v>136</v>
      </c>
      <c r="C42" s="15" t="s">
        <v>75</v>
      </c>
      <c r="D42" s="17" t="s">
        <v>58</v>
      </c>
      <c r="E42" s="17">
        <v>12</v>
      </c>
      <c r="F42" s="33">
        <v>333000</v>
      </c>
      <c r="G42" s="18" t="s">
        <v>29</v>
      </c>
      <c r="H42" s="25">
        <v>46054</v>
      </c>
      <c r="I42" s="17" t="s">
        <v>65</v>
      </c>
      <c r="J42" s="17" t="s">
        <v>73</v>
      </c>
      <c r="K42" s="17"/>
      <c r="L42" s="17"/>
      <c r="M42" s="17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2:27" ht="12.75" customHeight="1" x14ac:dyDescent="0.2">
      <c r="B43" s="52" t="s">
        <v>137</v>
      </c>
      <c r="C43" s="40"/>
      <c r="D43" s="40"/>
      <c r="E43" s="40"/>
      <c r="F43" s="41"/>
      <c r="G43" s="40"/>
      <c r="H43" s="40"/>
      <c r="I43" s="40"/>
      <c r="J43" s="40"/>
      <c r="K43" s="42"/>
      <c r="L43" s="63"/>
      <c r="M43" s="63"/>
      <c r="O43" s="72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4"/>
    </row>
    <row r="44" spans="2:27" ht="25.5" x14ac:dyDescent="0.2">
      <c r="B44" s="17" t="s">
        <v>137</v>
      </c>
      <c r="C44" s="17" t="s">
        <v>138</v>
      </c>
      <c r="D44" s="17" t="s">
        <v>58</v>
      </c>
      <c r="E44" s="17">
        <v>12</v>
      </c>
      <c r="F44" s="33">
        <v>35500</v>
      </c>
      <c r="G44" s="18" t="s">
        <v>29</v>
      </c>
      <c r="H44" s="25">
        <v>47178</v>
      </c>
      <c r="I44" s="17" t="s">
        <v>83</v>
      </c>
      <c r="J44" s="17" t="s">
        <v>87</v>
      </c>
      <c r="K44" s="17"/>
      <c r="L44" s="17"/>
      <c r="M44" s="17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2:27" ht="25.5" x14ac:dyDescent="0.2">
      <c r="B45" s="17" t="s">
        <v>137</v>
      </c>
      <c r="C45" s="17" t="s">
        <v>111</v>
      </c>
      <c r="D45" s="17" t="s">
        <v>58</v>
      </c>
      <c r="E45" s="17">
        <v>12</v>
      </c>
      <c r="F45" s="34">
        <v>56000</v>
      </c>
      <c r="G45" s="18" t="s">
        <v>11</v>
      </c>
      <c r="H45" s="25">
        <v>45992</v>
      </c>
      <c r="I45" s="17" t="s">
        <v>83</v>
      </c>
      <c r="J45" s="17" t="s">
        <v>91</v>
      </c>
      <c r="K45" s="17"/>
      <c r="L45" s="17"/>
      <c r="M45" s="17"/>
      <c r="O45" s="17"/>
      <c r="P45" s="17"/>
      <c r="Q45" s="17"/>
      <c r="R45" s="17"/>
      <c r="S45" s="17"/>
      <c r="T45" s="17"/>
      <c r="U45" s="17"/>
      <c r="V45" s="17"/>
      <c r="W45" s="17"/>
      <c r="X45" s="60"/>
      <c r="Y45" s="17"/>
      <c r="Z45" s="57"/>
      <c r="AA45" s="17"/>
    </row>
    <row r="46" spans="2:27" ht="14.25" customHeight="1" x14ac:dyDescent="0.2">
      <c r="B46" s="52" t="s">
        <v>55</v>
      </c>
      <c r="C46" s="20"/>
      <c r="D46" s="20"/>
      <c r="E46" s="20"/>
      <c r="F46" s="36"/>
      <c r="G46" s="20"/>
      <c r="H46" s="20"/>
      <c r="I46" s="20"/>
      <c r="J46" s="20"/>
      <c r="K46" s="20"/>
      <c r="L46" s="64"/>
      <c r="M46" s="64"/>
      <c r="O46" s="72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/>
    </row>
    <row r="47" spans="2:27" ht="38.25" x14ac:dyDescent="0.2">
      <c r="B47" s="18" t="s">
        <v>55</v>
      </c>
      <c r="C47" s="29" t="s">
        <v>144</v>
      </c>
      <c r="D47" s="18" t="s">
        <v>97</v>
      </c>
      <c r="E47" s="17">
        <v>1</v>
      </c>
      <c r="F47" s="33">
        <v>135000</v>
      </c>
      <c r="G47" s="18" t="s">
        <v>2</v>
      </c>
      <c r="H47" s="25">
        <v>45748</v>
      </c>
      <c r="I47" s="18" t="s">
        <v>47</v>
      </c>
      <c r="J47" s="18" t="s">
        <v>67</v>
      </c>
      <c r="K47" s="18"/>
      <c r="L47" s="17"/>
      <c r="M47" s="17"/>
      <c r="O47" s="60"/>
      <c r="P47" s="17"/>
      <c r="Q47" s="17"/>
      <c r="R47" s="57"/>
      <c r="S47" s="17"/>
      <c r="T47" s="17"/>
      <c r="U47" s="17"/>
      <c r="V47" s="17"/>
      <c r="W47" s="17"/>
      <c r="X47" s="17"/>
      <c r="Y47" s="17"/>
      <c r="Z47" s="17"/>
      <c r="AA47" s="17"/>
    </row>
    <row r="48" spans="2:27" ht="15.75" customHeight="1" x14ac:dyDescent="0.2">
      <c r="B48" s="52" t="s">
        <v>54</v>
      </c>
      <c r="C48" s="31"/>
      <c r="D48" s="19"/>
      <c r="E48" s="19"/>
      <c r="F48" s="37"/>
      <c r="G48" s="20"/>
      <c r="H48" s="19"/>
      <c r="I48" s="19"/>
      <c r="J48" s="19"/>
      <c r="K48" s="19"/>
      <c r="L48" s="65"/>
      <c r="M48" s="65"/>
      <c r="O48" s="72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/>
    </row>
    <row r="49" spans="2:27" ht="25.5" x14ac:dyDescent="0.2">
      <c r="B49" s="17" t="s">
        <v>54</v>
      </c>
      <c r="C49" s="28" t="s">
        <v>139</v>
      </c>
      <c r="D49" s="17" t="s">
        <v>141</v>
      </c>
      <c r="E49" s="17">
        <v>1</v>
      </c>
      <c r="F49" s="33">
        <v>655000</v>
      </c>
      <c r="G49" s="18" t="s">
        <v>2</v>
      </c>
      <c r="H49" s="25">
        <v>45931</v>
      </c>
      <c r="I49" s="17" t="s">
        <v>45</v>
      </c>
      <c r="J49" s="17" t="s">
        <v>67</v>
      </c>
      <c r="K49" s="17"/>
      <c r="L49" s="17"/>
      <c r="M49" s="17"/>
      <c r="O49" s="17"/>
      <c r="P49" s="17"/>
      <c r="Q49" s="17"/>
      <c r="R49" s="60"/>
      <c r="S49" s="17"/>
      <c r="T49" s="17"/>
      <c r="U49" s="17"/>
      <c r="V49" s="17"/>
      <c r="W49" s="17"/>
      <c r="X49" s="57"/>
      <c r="Y49" s="17"/>
      <c r="Z49" s="17"/>
      <c r="AA49" s="17"/>
    </row>
    <row r="50" spans="2:27" ht="15.75" customHeight="1" x14ac:dyDescent="0.2">
      <c r="B50" s="52" t="s">
        <v>48</v>
      </c>
      <c r="C50" s="32"/>
      <c r="D50" s="19"/>
      <c r="E50" s="19"/>
      <c r="F50" s="36"/>
      <c r="G50" s="20"/>
      <c r="H50" s="19"/>
      <c r="I50" s="19"/>
      <c r="J50" s="19"/>
      <c r="K50" s="19"/>
      <c r="L50" s="65"/>
      <c r="M50" s="65"/>
      <c r="O50" s="72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</row>
    <row r="51" spans="2:27" ht="24" customHeight="1" x14ac:dyDescent="0.2">
      <c r="B51" s="17" t="s">
        <v>48</v>
      </c>
      <c r="C51" s="17" t="s">
        <v>140</v>
      </c>
      <c r="D51" s="17" t="s">
        <v>141</v>
      </c>
      <c r="E51" s="17">
        <v>1</v>
      </c>
      <c r="F51" s="33">
        <v>400000</v>
      </c>
      <c r="G51" s="18" t="s">
        <v>2</v>
      </c>
      <c r="H51" s="26">
        <v>45717</v>
      </c>
      <c r="I51" s="17" t="s">
        <v>45</v>
      </c>
      <c r="J51" s="17" t="s">
        <v>67</v>
      </c>
      <c r="K51" s="17"/>
      <c r="L51" s="17"/>
      <c r="M51" s="17"/>
      <c r="O51" s="60"/>
      <c r="P51" s="17"/>
      <c r="Q51" s="58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2:27" ht="27" customHeight="1" x14ac:dyDescent="0.2">
      <c r="B52" s="17" t="s">
        <v>48</v>
      </c>
      <c r="C52" s="17" t="s">
        <v>88</v>
      </c>
      <c r="D52" s="17" t="s">
        <v>58</v>
      </c>
      <c r="E52" s="17">
        <v>12</v>
      </c>
      <c r="F52" s="33">
        <v>97300</v>
      </c>
      <c r="G52" s="18" t="s">
        <v>29</v>
      </c>
      <c r="H52" s="25">
        <v>46023</v>
      </c>
      <c r="I52" s="17" t="s">
        <v>83</v>
      </c>
      <c r="J52" s="17" t="s">
        <v>92</v>
      </c>
      <c r="K52" s="17"/>
      <c r="L52" s="17"/>
      <c r="M52" s="1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25.5" x14ac:dyDescent="0.2">
      <c r="B53" s="17" t="s">
        <v>48</v>
      </c>
      <c r="C53" s="17" t="s">
        <v>89</v>
      </c>
      <c r="D53" s="17" t="s">
        <v>58</v>
      </c>
      <c r="E53" s="17">
        <v>12</v>
      </c>
      <c r="F53" s="33">
        <v>333600</v>
      </c>
      <c r="G53" s="18" t="s">
        <v>29</v>
      </c>
      <c r="H53" s="25">
        <v>46054</v>
      </c>
      <c r="I53" s="17" t="s">
        <v>83</v>
      </c>
      <c r="J53" s="17" t="s">
        <v>93</v>
      </c>
      <c r="K53" s="17"/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25.5" x14ac:dyDescent="0.2">
      <c r="B54" s="17" t="s">
        <v>48</v>
      </c>
      <c r="C54" s="17" t="s">
        <v>90</v>
      </c>
      <c r="D54" s="17" t="s">
        <v>58</v>
      </c>
      <c r="E54" s="17">
        <v>12</v>
      </c>
      <c r="F54" s="33">
        <v>139000</v>
      </c>
      <c r="G54" s="18" t="s">
        <v>29</v>
      </c>
      <c r="H54" s="25">
        <v>46023</v>
      </c>
      <c r="I54" s="17" t="s">
        <v>83</v>
      </c>
      <c r="J54" s="17" t="s">
        <v>94</v>
      </c>
      <c r="K54" s="17"/>
      <c r="L54" s="17"/>
      <c r="M54" s="17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2:27" ht="35.25" customHeight="1" x14ac:dyDescent="0.2">
      <c r="B55" s="17" t="s">
        <v>48</v>
      </c>
      <c r="C55" s="17" t="s">
        <v>163</v>
      </c>
      <c r="D55" s="17" t="s">
        <v>97</v>
      </c>
      <c r="E55" s="17">
        <v>46</v>
      </c>
      <c r="F55" s="33">
        <v>92438.84</v>
      </c>
      <c r="G55" s="18" t="s">
        <v>2</v>
      </c>
      <c r="H55" s="25">
        <v>45748</v>
      </c>
      <c r="I55" s="17" t="s">
        <v>164</v>
      </c>
      <c r="J55" s="17" t="s">
        <v>165</v>
      </c>
      <c r="K55" s="17" t="s">
        <v>166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33.75" customHeight="1" x14ac:dyDescent="0.2">
      <c r="B56" s="17" t="s">
        <v>48</v>
      </c>
      <c r="C56" s="17" t="s">
        <v>50</v>
      </c>
      <c r="D56" s="17" t="s">
        <v>97</v>
      </c>
      <c r="E56" s="17">
        <v>140</v>
      </c>
      <c r="F56" s="33">
        <v>21950</v>
      </c>
      <c r="G56" s="18" t="s">
        <v>2</v>
      </c>
      <c r="H56" s="25">
        <v>45778</v>
      </c>
      <c r="I56" s="17" t="s">
        <v>161</v>
      </c>
      <c r="J56" s="17" t="s">
        <v>94</v>
      </c>
      <c r="K56" s="17" t="s">
        <v>162</v>
      </c>
      <c r="L56" s="17"/>
      <c r="M56" s="17"/>
      <c r="O56" s="17"/>
      <c r="P56" s="17"/>
      <c r="Q56" s="60"/>
      <c r="R56" s="17"/>
      <c r="S56" s="58"/>
      <c r="T56" s="17"/>
      <c r="U56" s="17"/>
      <c r="V56" s="17"/>
      <c r="W56" s="17"/>
      <c r="X56" s="17"/>
      <c r="Y56" s="17"/>
      <c r="Z56" s="17"/>
      <c r="AA56" s="17"/>
    </row>
    <row r="57" spans="2:27" ht="15.75" customHeight="1" x14ac:dyDescent="0.2">
      <c r="B57" s="52" t="s">
        <v>49</v>
      </c>
      <c r="C57" s="19"/>
      <c r="D57" s="19"/>
      <c r="E57" s="19"/>
      <c r="F57" s="36"/>
      <c r="G57" s="20"/>
      <c r="H57" s="19"/>
      <c r="I57" s="19"/>
      <c r="J57" s="19"/>
      <c r="K57" s="19"/>
      <c r="L57" s="65"/>
      <c r="M57" s="65"/>
      <c r="O57" s="72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</row>
    <row r="58" spans="2:27" ht="25.5" x14ac:dyDescent="0.2">
      <c r="B58" s="17" t="s">
        <v>49</v>
      </c>
      <c r="C58" s="28" t="s">
        <v>121</v>
      </c>
      <c r="D58" s="17" t="s">
        <v>97</v>
      </c>
      <c r="E58" s="17">
        <v>1</v>
      </c>
      <c r="F58" s="33">
        <v>50000</v>
      </c>
      <c r="G58" s="18" t="s">
        <v>2</v>
      </c>
      <c r="H58" s="25">
        <v>45748</v>
      </c>
      <c r="I58" s="17" t="s">
        <v>51</v>
      </c>
      <c r="J58" s="17" t="s">
        <v>67</v>
      </c>
      <c r="K58" s="17"/>
      <c r="L58" s="17"/>
      <c r="M58" s="17"/>
      <c r="O58" s="60"/>
      <c r="P58" s="17"/>
      <c r="Q58" s="17"/>
      <c r="R58" s="57"/>
      <c r="S58" s="17"/>
      <c r="T58" s="17"/>
      <c r="U58" s="17"/>
      <c r="V58" s="17"/>
      <c r="W58" s="17"/>
      <c r="X58" s="17"/>
      <c r="Y58" s="17"/>
      <c r="Z58" s="17"/>
      <c r="AA58" s="17"/>
    </row>
    <row r="59" spans="2:27" ht="15.75" customHeight="1" x14ac:dyDescent="0.2">
      <c r="B59" s="52" t="s">
        <v>52</v>
      </c>
      <c r="C59" s="19"/>
      <c r="D59" s="19"/>
      <c r="E59" s="19"/>
      <c r="F59" s="36"/>
      <c r="G59" s="20"/>
      <c r="H59" s="19"/>
      <c r="I59" s="19"/>
      <c r="J59" s="19"/>
      <c r="K59" s="19"/>
      <c r="L59" s="65"/>
      <c r="M59" s="65"/>
      <c r="O59" s="72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</row>
    <row r="60" spans="2:27" ht="25.5" x14ac:dyDescent="0.2">
      <c r="B60" s="17" t="s">
        <v>52</v>
      </c>
      <c r="C60" s="17" t="s">
        <v>122</v>
      </c>
      <c r="D60" s="17" t="s">
        <v>58</v>
      </c>
      <c r="E60" s="17">
        <v>12</v>
      </c>
      <c r="F60" s="33">
        <v>4010000</v>
      </c>
      <c r="G60" s="18" t="s">
        <v>2</v>
      </c>
      <c r="H60" s="26">
        <v>45839</v>
      </c>
      <c r="I60" s="17" t="s">
        <v>53</v>
      </c>
      <c r="J60" s="17" t="s">
        <v>67</v>
      </c>
      <c r="K60" s="17"/>
      <c r="L60" s="17"/>
      <c r="M60" s="17"/>
      <c r="O60" s="60"/>
      <c r="P60" s="17"/>
      <c r="Q60" s="17"/>
      <c r="R60" s="17"/>
      <c r="S60" s="17"/>
      <c r="T60" s="17"/>
      <c r="U60" s="58"/>
      <c r="V60" s="17"/>
      <c r="W60" s="17"/>
      <c r="X60" s="17"/>
      <c r="Y60" s="17"/>
      <c r="Z60" s="17"/>
      <c r="AA60" s="17"/>
    </row>
    <row r="61" spans="2:27" ht="25.5" x14ac:dyDescent="0.2">
      <c r="B61" s="17" t="s">
        <v>52</v>
      </c>
      <c r="C61" s="17" t="s">
        <v>84</v>
      </c>
      <c r="D61" s="17" t="s">
        <v>97</v>
      </c>
      <c r="E61" s="17">
        <v>1</v>
      </c>
      <c r="F61" s="33">
        <v>15000</v>
      </c>
      <c r="G61" s="18" t="s">
        <v>2</v>
      </c>
      <c r="H61" s="25">
        <v>45717</v>
      </c>
      <c r="I61" s="17" t="s">
        <v>85</v>
      </c>
      <c r="J61" s="17" t="s">
        <v>67</v>
      </c>
      <c r="K61" s="17"/>
      <c r="L61" s="17"/>
      <c r="M61" s="17"/>
      <c r="O61" s="60"/>
      <c r="P61" s="17"/>
      <c r="Q61" s="5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2:27" ht="15.75" customHeight="1" x14ac:dyDescent="0.2">
      <c r="B62" s="52" t="s">
        <v>56</v>
      </c>
      <c r="C62" s="39"/>
      <c r="D62" s="39"/>
      <c r="E62" s="39"/>
      <c r="F62" s="39"/>
      <c r="G62" s="39"/>
      <c r="H62" s="39"/>
      <c r="I62" s="39"/>
      <c r="J62" s="39"/>
      <c r="K62" s="39"/>
      <c r="L62" s="63"/>
      <c r="M62" s="63"/>
      <c r="O62" s="72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</row>
    <row r="63" spans="2:27" ht="25.5" x14ac:dyDescent="0.2">
      <c r="B63" s="17" t="s">
        <v>56</v>
      </c>
      <c r="C63" s="17" t="s">
        <v>118</v>
      </c>
      <c r="D63" s="17" t="s">
        <v>97</v>
      </c>
      <c r="E63" s="48">
        <v>18</v>
      </c>
      <c r="F63" s="33">
        <v>121000</v>
      </c>
      <c r="G63" s="18" t="s">
        <v>2</v>
      </c>
      <c r="H63" s="26">
        <v>45992</v>
      </c>
      <c r="I63" s="17" t="s">
        <v>83</v>
      </c>
      <c r="J63" s="17" t="s">
        <v>67</v>
      </c>
      <c r="K63" s="17" t="s">
        <v>157</v>
      </c>
      <c r="L63" s="33">
        <f>-(44249.88)</f>
        <v>-44249.88</v>
      </c>
      <c r="M63" s="33">
        <f>SUM(F63,L63)</f>
        <v>76750.12</v>
      </c>
      <c r="O63" s="17"/>
      <c r="P63" s="17"/>
      <c r="Q63" s="17"/>
      <c r="R63" s="17"/>
      <c r="S63" s="17"/>
      <c r="T63" s="17"/>
      <c r="U63" s="17"/>
      <c r="V63" s="17"/>
      <c r="W63" s="60"/>
      <c r="X63" s="17"/>
      <c r="Y63" s="17"/>
      <c r="Z63" s="57"/>
      <c r="AA63" s="17"/>
    </row>
    <row r="64" spans="2:27" ht="25.5" x14ac:dyDescent="0.2">
      <c r="B64" s="17" t="s">
        <v>56</v>
      </c>
      <c r="C64" s="17" t="s">
        <v>117</v>
      </c>
      <c r="D64" s="17" t="s">
        <v>97</v>
      </c>
      <c r="E64" s="17">
        <v>35</v>
      </c>
      <c r="F64" s="33">
        <v>300000</v>
      </c>
      <c r="G64" s="18" t="s">
        <v>2</v>
      </c>
      <c r="H64" s="25">
        <v>45962</v>
      </c>
      <c r="I64" s="17" t="s">
        <v>83</v>
      </c>
      <c r="J64" s="17" t="s">
        <v>67</v>
      </c>
      <c r="K64" s="17"/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25.5" x14ac:dyDescent="0.2">
      <c r="B65" s="17" t="s">
        <v>56</v>
      </c>
      <c r="C65" s="48" t="s">
        <v>147</v>
      </c>
      <c r="D65" s="17" t="s">
        <v>141</v>
      </c>
      <c r="E65" s="17">
        <v>1</v>
      </c>
      <c r="F65" s="33">
        <v>200000</v>
      </c>
      <c r="G65" s="18" t="s">
        <v>2</v>
      </c>
      <c r="H65" s="25">
        <v>45962</v>
      </c>
      <c r="I65" s="17" t="s">
        <v>45</v>
      </c>
      <c r="J65" s="17" t="s">
        <v>67</v>
      </c>
      <c r="K65" s="17"/>
      <c r="L65" s="17"/>
      <c r="M65" s="17"/>
      <c r="O65" s="17"/>
      <c r="P65" s="17"/>
      <c r="Q65" s="17"/>
      <c r="R65" s="17"/>
      <c r="S65" s="17"/>
      <c r="T65" s="17"/>
      <c r="U65" s="60"/>
      <c r="V65" s="17"/>
      <c r="W65" s="17"/>
      <c r="X65" s="17"/>
      <c r="Y65" s="57"/>
      <c r="Z65" s="17"/>
      <c r="AA65" s="17"/>
    </row>
    <row r="66" spans="2:27" ht="15.75" customHeight="1" x14ac:dyDescent="0.2">
      <c r="B66" s="17" t="s">
        <v>56</v>
      </c>
      <c r="C66" s="48" t="s">
        <v>50</v>
      </c>
      <c r="D66" s="17" t="s">
        <v>97</v>
      </c>
      <c r="E66" s="17">
        <v>1</v>
      </c>
      <c r="F66" s="33">
        <v>50000</v>
      </c>
      <c r="G66" s="18" t="s">
        <v>2</v>
      </c>
      <c r="H66" s="25">
        <v>45809</v>
      </c>
      <c r="I66" s="17" t="s">
        <v>51</v>
      </c>
      <c r="J66" s="17" t="s">
        <v>96</v>
      </c>
      <c r="K66" s="17"/>
      <c r="L66" s="17"/>
      <c r="M66" s="17"/>
      <c r="O66" s="17"/>
      <c r="P66" s="17"/>
      <c r="Q66" s="60"/>
      <c r="R66" s="17"/>
      <c r="S66" s="17"/>
      <c r="T66" s="57"/>
      <c r="U66" s="17"/>
      <c r="V66" s="17"/>
      <c r="W66" s="17"/>
      <c r="X66" s="17"/>
      <c r="Y66" s="17"/>
      <c r="Z66" s="17"/>
      <c r="AA66" s="17"/>
    </row>
    <row r="67" spans="2:27" ht="15.75" customHeight="1" x14ac:dyDescent="0.2">
      <c r="B67" s="17" t="s">
        <v>56</v>
      </c>
      <c r="C67" s="49" t="s">
        <v>46</v>
      </c>
      <c r="D67" s="17" t="s">
        <v>97</v>
      </c>
      <c r="E67" s="17">
        <v>1</v>
      </c>
      <c r="F67" s="33">
        <v>10000</v>
      </c>
      <c r="G67" s="18" t="s">
        <v>2</v>
      </c>
      <c r="H67" s="25">
        <v>45717</v>
      </c>
      <c r="I67" s="17" t="s">
        <v>64</v>
      </c>
      <c r="J67" s="17" t="s">
        <v>96</v>
      </c>
      <c r="K67" s="17"/>
      <c r="L67" s="17"/>
      <c r="M67" s="17"/>
      <c r="O67" s="60"/>
      <c r="P67" s="17"/>
      <c r="Q67" s="5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2:27" ht="15.75" customHeight="1" x14ac:dyDescent="0.2">
      <c r="B68" s="53" t="s">
        <v>57</v>
      </c>
      <c r="C68" s="19"/>
      <c r="D68" s="19"/>
      <c r="E68" s="19"/>
      <c r="F68" s="36"/>
      <c r="G68" s="20"/>
      <c r="H68" s="19"/>
      <c r="I68" s="19"/>
      <c r="J68" s="19"/>
      <c r="K68" s="19"/>
      <c r="L68" s="65"/>
      <c r="M68" s="65"/>
      <c r="O68" s="72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4"/>
    </row>
    <row r="69" spans="2:27" ht="17.25" customHeight="1" x14ac:dyDescent="0.2">
      <c r="B69" s="17" t="s">
        <v>57</v>
      </c>
      <c r="C69" s="17" t="s">
        <v>113</v>
      </c>
      <c r="D69" s="17" t="s">
        <v>58</v>
      </c>
      <c r="E69" s="17">
        <v>12</v>
      </c>
      <c r="F69" s="33">
        <v>200800</v>
      </c>
      <c r="G69" s="17" t="s">
        <v>11</v>
      </c>
      <c r="H69" s="25">
        <v>45778</v>
      </c>
      <c r="I69" s="17" t="s">
        <v>65</v>
      </c>
      <c r="J69" s="17" t="s">
        <v>99</v>
      </c>
      <c r="K69" s="17"/>
      <c r="L69" s="17"/>
      <c r="M69" s="17"/>
      <c r="O69" s="17"/>
      <c r="P69" s="17"/>
      <c r="Q69" s="60"/>
      <c r="R69" s="17"/>
      <c r="S69" s="57"/>
      <c r="T69" s="17"/>
      <c r="U69" s="17"/>
      <c r="V69" s="17"/>
      <c r="W69" s="17"/>
      <c r="X69" s="17"/>
      <c r="Y69" s="17"/>
      <c r="Z69" s="17"/>
      <c r="AA69" s="17"/>
    </row>
    <row r="70" spans="2:27" ht="18" customHeight="1" x14ac:dyDescent="0.2">
      <c r="B70" s="17" t="s">
        <v>57</v>
      </c>
      <c r="C70" s="15" t="s">
        <v>104</v>
      </c>
      <c r="D70" s="17" t="s">
        <v>58</v>
      </c>
      <c r="E70" s="17">
        <v>12</v>
      </c>
      <c r="F70" s="33">
        <v>77000</v>
      </c>
      <c r="G70" s="17" t="s">
        <v>29</v>
      </c>
      <c r="H70" s="25">
        <v>47058</v>
      </c>
      <c r="I70" s="17" t="s">
        <v>107</v>
      </c>
      <c r="J70" s="17" t="s">
        <v>106</v>
      </c>
      <c r="K70" s="17"/>
      <c r="L70" s="17"/>
      <c r="M70" s="17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 ht="15.75" customHeight="1" x14ac:dyDescent="0.2">
      <c r="B71" s="17" t="s">
        <v>57</v>
      </c>
      <c r="C71" s="17" t="s">
        <v>105</v>
      </c>
      <c r="D71" s="17" t="s">
        <v>58</v>
      </c>
      <c r="E71" s="17">
        <v>12</v>
      </c>
      <c r="F71" s="34">
        <v>96000</v>
      </c>
      <c r="G71" s="17" t="s">
        <v>29</v>
      </c>
      <c r="H71" s="25">
        <v>47392</v>
      </c>
      <c r="I71" s="17" t="s">
        <v>61</v>
      </c>
      <c r="J71" s="17" t="s">
        <v>108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100</v>
      </c>
      <c r="D72" s="17" t="s">
        <v>58</v>
      </c>
      <c r="E72" s="17">
        <v>12</v>
      </c>
      <c r="F72" s="33">
        <v>85000</v>
      </c>
      <c r="G72" s="17" t="s">
        <v>29</v>
      </c>
      <c r="H72" s="25">
        <v>47331</v>
      </c>
      <c r="I72" s="17" t="s">
        <v>61</v>
      </c>
      <c r="J72" s="17" t="s">
        <v>99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25.5" x14ac:dyDescent="0.2">
      <c r="B73" s="17" t="s">
        <v>57</v>
      </c>
      <c r="C73" s="17" t="s">
        <v>101</v>
      </c>
      <c r="D73" s="17" t="s">
        <v>58</v>
      </c>
      <c r="E73" s="17">
        <v>12</v>
      </c>
      <c r="F73" s="33">
        <v>63800</v>
      </c>
      <c r="G73" s="17" t="s">
        <v>29</v>
      </c>
      <c r="H73" s="25">
        <v>46419</v>
      </c>
      <c r="I73" s="17" t="s">
        <v>107</v>
      </c>
      <c r="J73" s="17" t="s">
        <v>108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15.75" customHeight="1" x14ac:dyDescent="0.2">
      <c r="B74" s="17" t="s">
        <v>57</v>
      </c>
      <c r="C74" s="17" t="s">
        <v>109</v>
      </c>
      <c r="D74" s="17" t="s">
        <v>58</v>
      </c>
      <c r="E74" s="17">
        <v>12</v>
      </c>
      <c r="F74" s="33">
        <v>7000</v>
      </c>
      <c r="G74" s="17" t="s">
        <v>29</v>
      </c>
      <c r="H74" s="25">
        <v>46327</v>
      </c>
      <c r="I74" s="17" t="s">
        <v>64</v>
      </c>
      <c r="J74" s="17" t="s">
        <v>110</v>
      </c>
      <c r="K74" s="17"/>
      <c r="L74" s="17"/>
      <c r="M74" s="17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 ht="15.75" customHeight="1" x14ac:dyDescent="0.2">
      <c r="B75" s="17" t="s">
        <v>57</v>
      </c>
      <c r="C75" s="17" t="s">
        <v>114</v>
      </c>
      <c r="D75" s="17" t="s">
        <v>58</v>
      </c>
      <c r="E75" s="17">
        <v>12</v>
      </c>
      <c r="F75" s="33">
        <v>30000</v>
      </c>
      <c r="G75" s="17" t="s">
        <v>11</v>
      </c>
      <c r="H75" s="25">
        <v>45962</v>
      </c>
      <c r="I75" s="17" t="s">
        <v>61</v>
      </c>
      <c r="J75" s="17" t="s">
        <v>110</v>
      </c>
      <c r="K75" s="17"/>
      <c r="L75" s="17"/>
      <c r="M75" s="17"/>
      <c r="O75" s="17"/>
      <c r="P75" s="17"/>
      <c r="Q75" s="17"/>
      <c r="R75" s="17"/>
      <c r="S75" s="17"/>
      <c r="T75" s="17"/>
      <c r="U75" s="17"/>
      <c r="V75" s="17"/>
      <c r="W75" s="60"/>
      <c r="X75" s="17"/>
      <c r="Y75" s="57"/>
      <c r="Z75" s="17"/>
      <c r="AA75" s="17"/>
    </row>
    <row r="76" spans="2:27" ht="15.75" customHeight="1" x14ac:dyDescent="0.2">
      <c r="B76" s="17" t="s">
        <v>57</v>
      </c>
      <c r="C76" s="17" t="s">
        <v>102</v>
      </c>
      <c r="D76" s="17" t="s">
        <v>58</v>
      </c>
      <c r="E76" s="17">
        <v>12</v>
      </c>
      <c r="F76" s="33">
        <v>116400</v>
      </c>
      <c r="G76" s="17" t="s">
        <v>11</v>
      </c>
      <c r="H76" s="25">
        <v>45778</v>
      </c>
      <c r="I76" s="17" t="s">
        <v>63</v>
      </c>
      <c r="J76" s="17" t="s">
        <v>110</v>
      </c>
      <c r="K76" s="17"/>
      <c r="L76" s="17"/>
      <c r="M76" s="17"/>
      <c r="O76" s="17"/>
      <c r="P76" s="17"/>
      <c r="Q76" s="60"/>
      <c r="R76" s="17"/>
      <c r="S76" s="57"/>
      <c r="T76" s="17"/>
      <c r="U76" s="17"/>
      <c r="V76" s="17"/>
      <c r="W76" s="17"/>
      <c r="X76" s="17"/>
      <c r="Y76" s="17"/>
      <c r="Z76" s="17"/>
      <c r="AA76" s="17"/>
    </row>
    <row r="77" spans="2:27" ht="15.75" customHeight="1" x14ac:dyDescent="0.2">
      <c r="B77" s="17" t="s">
        <v>57</v>
      </c>
      <c r="C77" s="17" t="s">
        <v>103</v>
      </c>
      <c r="D77" s="17" t="s">
        <v>58</v>
      </c>
      <c r="E77" s="17">
        <v>12</v>
      </c>
      <c r="F77" s="33">
        <v>388000</v>
      </c>
      <c r="G77" s="17" t="s">
        <v>11</v>
      </c>
      <c r="H77" s="25">
        <v>45839</v>
      </c>
      <c r="I77" s="17" t="s">
        <v>65</v>
      </c>
      <c r="J77" s="17" t="s">
        <v>110</v>
      </c>
      <c r="K77" s="17"/>
      <c r="L77" s="17"/>
      <c r="M77" s="17"/>
      <c r="O77" s="17"/>
      <c r="P77" s="17"/>
      <c r="Q77" s="17"/>
      <c r="R77" s="17"/>
      <c r="S77" s="60"/>
      <c r="T77" s="17"/>
      <c r="U77" s="57"/>
      <c r="V77" s="17"/>
      <c r="W77" s="17"/>
      <c r="X77" s="17"/>
      <c r="Y77" s="17"/>
      <c r="Z77" s="17"/>
      <c r="AA77" s="17"/>
    </row>
    <row r="78" spans="2:27" ht="25.5" x14ac:dyDescent="0.2">
      <c r="B78" s="17" t="s">
        <v>57</v>
      </c>
      <c r="C78" s="17" t="s">
        <v>33</v>
      </c>
      <c r="D78" s="17" t="s">
        <v>58</v>
      </c>
      <c r="E78" s="17">
        <v>12</v>
      </c>
      <c r="F78" s="33">
        <v>28000</v>
      </c>
      <c r="G78" s="17" t="s">
        <v>29</v>
      </c>
      <c r="H78" s="25">
        <v>46023</v>
      </c>
      <c r="I78" s="17" t="s">
        <v>61</v>
      </c>
      <c r="J78" s="17" t="s">
        <v>110</v>
      </c>
      <c r="K78" s="17"/>
      <c r="L78" s="17"/>
      <c r="M78" s="17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 ht="12.75" x14ac:dyDescent="0.2">
      <c r="B79" s="17" t="s">
        <v>57</v>
      </c>
      <c r="C79" s="17" t="s">
        <v>119</v>
      </c>
      <c r="D79" s="17" t="s">
        <v>58</v>
      </c>
      <c r="E79" s="17">
        <v>12</v>
      </c>
      <c r="F79" s="33">
        <v>5000</v>
      </c>
      <c r="G79" s="17" t="s">
        <v>29</v>
      </c>
      <c r="H79" s="25">
        <v>46023</v>
      </c>
      <c r="I79" s="17" t="s">
        <v>71</v>
      </c>
      <c r="J79" s="17" t="s">
        <v>110</v>
      </c>
      <c r="K79" s="17"/>
      <c r="L79" s="17"/>
      <c r="M79" s="17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 ht="25.5" x14ac:dyDescent="0.2">
      <c r="B80" s="17" t="s">
        <v>57</v>
      </c>
      <c r="C80" s="49" t="s">
        <v>116</v>
      </c>
      <c r="D80" s="17" t="s">
        <v>58</v>
      </c>
      <c r="E80" s="17">
        <v>6</v>
      </c>
      <c r="F80" s="34">
        <v>10000</v>
      </c>
      <c r="G80" s="18" t="s">
        <v>2</v>
      </c>
      <c r="H80" s="25">
        <v>45778</v>
      </c>
      <c r="I80" s="17" t="s">
        <v>83</v>
      </c>
      <c r="J80" s="17" t="s">
        <v>67</v>
      </c>
      <c r="K80" s="17"/>
      <c r="L80" s="17"/>
      <c r="M80" s="17"/>
      <c r="O80" s="60"/>
      <c r="P80" s="17"/>
      <c r="Q80" s="17"/>
      <c r="R80" s="17"/>
      <c r="S80" s="57"/>
      <c r="T80" s="17"/>
      <c r="U80" s="17"/>
      <c r="V80" s="17"/>
      <c r="W80" s="17"/>
      <c r="X80" s="17"/>
      <c r="Y80" s="17"/>
      <c r="Z80" s="17"/>
      <c r="AA80" s="17"/>
    </row>
    <row r="81" spans="2:27" ht="25.5" x14ac:dyDescent="0.2">
      <c r="B81" s="17" t="s">
        <v>57</v>
      </c>
      <c r="C81" s="48" t="s">
        <v>86</v>
      </c>
      <c r="D81" s="17" t="s">
        <v>97</v>
      </c>
      <c r="E81" s="17">
        <v>1</v>
      </c>
      <c r="F81" s="34">
        <v>185000</v>
      </c>
      <c r="G81" s="18" t="s">
        <v>2</v>
      </c>
      <c r="H81" s="25">
        <v>45809</v>
      </c>
      <c r="I81" s="17" t="s">
        <v>45</v>
      </c>
      <c r="J81" s="17" t="s">
        <v>67</v>
      </c>
      <c r="K81" s="17"/>
      <c r="L81" s="17"/>
      <c r="M81" s="17"/>
      <c r="O81" s="17"/>
      <c r="P81" s="60"/>
      <c r="Q81" s="17"/>
      <c r="R81" s="17"/>
      <c r="S81" s="17"/>
      <c r="T81" s="57"/>
      <c r="U81" s="17"/>
      <c r="V81" s="17"/>
      <c r="W81" s="17"/>
      <c r="X81" s="17"/>
      <c r="Y81" s="17"/>
      <c r="Z81" s="17"/>
      <c r="AA81" s="17"/>
    </row>
    <row r="82" spans="2:27" ht="25.5" x14ac:dyDescent="0.2">
      <c r="B82" s="17" t="s">
        <v>57</v>
      </c>
      <c r="C82" s="49" t="s">
        <v>46</v>
      </c>
      <c r="D82" s="17" t="s">
        <v>97</v>
      </c>
      <c r="E82" s="17">
        <v>4</v>
      </c>
      <c r="F82" s="33">
        <v>10000</v>
      </c>
      <c r="G82" s="18" t="s">
        <v>2</v>
      </c>
      <c r="H82" s="25">
        <v>45748</v>
      </c>
      <c r="I82" s="17" t="s">
        <v>47</v>
      </c>
      <c r="J82" s="17" t="s">
        <v>67</v>
      </c>
      <c r="K82" s="17"/>
      <c r="L82" s="17"/>
      <c r="M82" s="17"/>
      <c r="O82" s="60"/>
      <c r="P82" s="17"/>
      <c r="Q82" s="17"/>
      <c r="R82" s="57"/>
      <c r="S82" s="17"/>
      <c r="T82" s="17"/>
      <c r="U82" s="17"/>
      <c r="V82" s="17"/>
      <c r="W82" s="17"/>
      <c r="X82" s="17"/>
      <c r="Y82" s="17"/>
      <c r="Z82" s="17"/>
      <c r="AA82" s="17"/>
    </row>
    <row r="83" spans="2:27" ht="15.75" customHeight="1" x14ac:dyDescent="0.2">
      <c r="B83" s="17" t="s">
        <v>57</v>
      </c>
      <c r="C83" s="49" t="s">
        <v>95</v>
      </c>
      <c r="D83" s="17" t="s">
        <v>97</v>
      </c>
      <c r="E83" s="17">
        <v>1</v>
      </c>
      <c r="F83" s="33">
        <v>20000</v>
      </c>
      <c r="G83" s="18" t="s">
        <v>2</v>
      </c>
      <c r="H83" s="25">
        <v>45778</v>
      </c>
      <c r="I83" s="17" t="s">
        <v>98</v>
      </c>
      <c r="J83" s="17" t="s">
        <v>96</v>
      </c>
      <c r="K83" s="17"/>
      <c r="L83" s="17"/>
      <c r="M83" s="17"/>
      <c r="O83" s="17"/>
      <c r="P83" s="17"/>
      <c r="Q83" s="60"/>
      <c r="R83" s="17"/>
      <c r="S83" s="57"/>
      <c r="T83" s="17"/>
      <c r="U83" s="17"/>
      <c r="V83" s="17"/>
      <c r="W83" s="17"/>
      <c r="X83" s="17"/>
      <c r="Y83" s="17"/>
      <c r="Z83" s="17"/>
      <c r="AA83" s="17"/>
    </row>
    <row r="84" spans="2:27" ht="15.75" customHeight="1" x14ac:dyDescent="0.2">
      <c r="B84" s="17" t="s">
        <v>57</v>
      </c>
      <c r="C84" s="49" t="s">
        <v>115</v>
      </c>
      <c r="D84" s="17" t="s">
        <v>97</v>
      </c>
      <c r="E84" s="17">
        <v>1</v>
      </c>
      <c r="F84" s="33">
        <v>3000</v>
      </c>
      <c r="G84" s="18" t="s">
        <v>2</v>
      </c>
      <c r="H84" s="25">
        <v>45839</v>
      </c>
      <c r="I84" s="17" t="s">
        <v>61</v>
      </c>
      <c r="J84" s="17" t="s">
        <v>96</v>
      </c>
      <c r="K84" s="17"/>
      <c r="L84" s="17"/>
      <c r="M84" s="17"/>
      <c r="O84" s="17"/>
      <c r="P84" s="17"/>
      <c r="Q84" s="17"/>
      <c r="R84" s="60"/>
      <c r="S84" s="17"/>
      <c r="T84" s="17"/>
      <c r="U84" s="57"/>
      <c r="V84" s="17"/>
      <c r="W84" s="17"/>
      <c r="X84" s="17"/>
      <c r="Y84" s="17"/>
      <c r="Z84" s="17"/>
      <c r="AA84" s="17"/>
    </row>
    <row r="85" spans="2:27" ht="38.25" x14ac:dyDescent="0.2">
      <c r="B85" s="17" t="s">
        <v>57</v>
      </c>
      <c r="C85" s="15" t="s">
        <v>167</v>
      </c>
      <c r="D85" s="17" t="s">
        <v>97</v>
      </c>
      <c r="E85" s="15">
        <v>1</v>
      </c>
      <c r="F85" s="33">
        <v>81044</v>
      </c>
      <c r="G85" s="18" t="s">
        <v>2</v>
      </c>
      <c r="H85" s="25">
        <v>45778</v>
      </c>
      <c r="I85" s="17" t="s">
        <v>168</v>
      </c>
      <c r="J85" s="17" t="s">
        <v>67</v>
      </c>
      <c r="K85" s="17" t="s">
        <v>169</v>
      </c>
      <c r="L85" s="17"/>
      <c r="M85" s="17"/>
      <c r="O85" s="17"/>
      <c r="P85" s="17"/>
      <c r="Q85" s="17"/>
      <c r="R85" s="60"/>
      <c r="S85" s="58"/>
      <c r="T85" s="17"/>
      <c r="U85" s="17"/>
      <c r="V85" s="17"/>
      <c r="W85" s="17"/>
      <c r="X85" s="17"/>
      <c r="Y85" s="17"/>
      <c r="Z85" s="17"/>
      <c r="AA85" s="17"/>
    </row>
    <row r="86" spans="2:27" ht="38.25" x14ac:dyDescent="0.2">
      <c r="B86" s="17" t="s">
        <v>57</v>
      </c>
      <c r="C86" s="49" t="s">
        <v>170</v>
      </c>
      <c r="D86" s="17" t="s">
        <v>97</v>
      </c>
      <c r="E86" s="17">
        <v>3</v>
      </c>
      <c r="F86" s="33">
        <v>27136.6</v>
      </c>
      <c r="G86" s="18" t="s">
        <v>2</v>
      </c>
      <c r="H86" s="66">
        <v>45778</v>
      </c>
      <c r="I86" s="17" t="s">
        <v>168</v>
      </c>
      <c r="J86" s="17" t="s">
        <v>67</v>
      </c>
      <c r="K86" s="17" t="s">
        <v>171</v>
      </c>
      <c r="L86" s="17"/>
      <c r="M86" s="17"/>
      <c r="O86" s="17"/>
      <c r="P86" s="17"/>
      <c r="Q86" s="17"/>
      <c r="R86" s="60"/>
      <c r="S86" s="58"/>
      <c r="T86" s="17"/>
      <c r="U86" s="17"/>
      <c r="V86" s="17"/>
      <c r="W86" s="17"/>
      <c r="X86" s="17"/>
      <c r="Y86" s="17"/>
      <c r="Z86" s="17"/>
      <c r="AA86" s="17"/>
    </row>
    <row r="87" spans="2:27" ht="15.75" customHeight="1" x14ac:dyDescent="0.2">
      <c r="B87" s="85" t="s">
        <v>145</v>
      </c>
      <c r="C87" s="86"/>
      <c r="D87" s="86"/>
      <c r="E87" s="87"/>
      <c r="F87" s="56">
        <f>SUM(F10:F86)</f>
        <v>12111979.439999999</v>
      </c>
      <c r="G87" s="55"/>
      <c r="H87" s="55"/>
      <c r="I87" s="55"/>
      <c r="J87" s="55"/>
      <c r="K87" s="55"/>
      <c r="L87" s="55"/>
      <c r="M87" s="55"/>
    </row>
    <row r="89" spans="2:27" ht="15.75" customHeight="1" x14ac:dyDescent="0.2">
      <c r="O89" s="61"/>
      <c r="P89" s="84" t="s">
        <v>150</v>
      </c>
      <c r="Q89" s="84"/>
      <c r="R89" s="84"/>
      <c r="S89" s="84"/>
    </row>
    <row r="90" spans="2:27" ht="15.75" customHeight="1" x14ac:dyDescent="0.2">
      <c r="O90" s="57"/>
      <c r="P90" s="83" t="s">
        <v>151</v>
      </c>
      <c r="Q90" s="84"/>
      <c r="R90" s="84"/>
    </row>
  </sheetData>
  <mergeCells count="49">
    <mergeCell ref="T7:T8"/>
    <mergeCell ref="U7:U8"/>
    <mergeCell ref="V7:V8"/>
    <mergeCell ref="Z7:Z8"/>
    <mergeCell ref="P89:S89"/>
    <mergeCell ref="O59:AA59"/>
    <mergeCell ref="P90:R90"/>
    <mergeCell ref="B87:E87"/>
    <mergeCell ref="O9:AA9"/>
    <mergeCell ref="O21:AA21"/>
    <mergeCell ref="O62:AA62"/>
    <mergeCell ref="O68:AA68"/>
    <mergeCell ref="O48:AA48"/>
    <mergeCell ref="O50:AA50"/>
    <mergeCell ref="O57:AA57"/>
    <mergeCell ref="O25:AA25"/>
    <mergeCell ref="O31:AA31"/>
    <mergeCell ref="O36:AA36"/>
    <mergeCell ref="O39:AA39"/>
    <mergeCell ref="O43:AA43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L7:L8"/>
    <mergeCell ref="I7:I8"/>
    <mergeCell ref="E7:E8"/>
    <mergeCell ref="O2:AA2"/>
    <mergeCell ref="O46:AA46"/>
    <mergeCell ref="AA7:AA8"/>
    <mergeCell ref="O14:AA14"/>
    <mergeCell ref="X7:X8"/>
    <mergeCell ref="Y7:Y8"/>
    <mergeCell ref="W7:W8"/>
    <mergeCell ref="M7:M8"/>
    <mergeCell ref="O7:O8"/>
    <mergeCell ref="P7:P8"/>
    <mergeCell ref="Q7:Q8"/>
    <mergeCell ref="R7:R8"/>
    <mergeCell ref="S7:S8"/>
  </mergeCells>
  <phoneticPr fontId="10" type="noConversion"/>
  <pageMargins left="0.25" right="0.25" top="0.75" bottom="0.75" header="0.3" footer="0.3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G44:G86 G26:G30 G32:G35 G37:G38 G40:G42 G10:G13 G22:G24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 Consolidado</vt:lpstr>
      <vt:lpstr>Listas</vt:lpstr>
      <vt:lpstr>'PCA Consolidado'!Area_de_impressao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Zilmara Amorim Santiago Guia Graça</cp:lastModifiedBy>
  <cp:lastPrinted>2025-06-11T17:24:15Z</cp:lastPrinted>
  <dcterms:created xsi:type="dcterms:W3CDTF">2024-04-04T15:56:39Z</dcterms:created>
  <dcterms:modified xsi:type="dcterms:W3CDTF">2025-06-11T17:24:21Z</dcterms:modified>
</cp:coreProperties>
</file>